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5345" windowHeight="3645" tabRatio="593"/>
  </bookViews>
  <sheets>
    <sheet name="P2 Presupuesto Aprobado-Ejec " sheetId="2" r:id="rId1"/>
  </sheets>
  <definedNames>
    <definedName name="_xlnm.Print_Area" localSheetId="0">'P2 Presupuesto Aprobado-Ejec '!$A$1:$P$68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2" l="1"/>
  <c r="F39" i="2"/>
  <c r="C41" i="2"/>
  <c r="C49" i="2"/>
  <c r="D49" i="2"/>
  <c r="E49" i="2"/>
  <c r="F49" i="2"/>
  <c r="G49" i="2"/>
  <c r="B49" i="2"/>
  <c r="D41" i="2"/>
  <c r="E41" i="2"/>
  <c r="F41" i="2"/>
  <c r="G41" i="2"/>
  <c r="B41" i="2"/>
  <c r="C39" i="2"/>
  <c r="D39" i="2"/>
  <c r="E39" i="2"/>
  <c r="G39" i="2"/>
  <c r="B39" i="2"/>
  <c r="C35" i="2"/>
  <c r="D35" i="2"/>
  <c r="E35" i="2"/>
  <c r="F35" i="2"/>
  <c r="G35" i="2"/>
  <c r="B35" i="2"/>
  <c r="C27" i="2"/>
  <c r="D27" i="2"/>
  <c r="E27" i="2"/>
  <c r="F27" i="2"/>
  <c r="G27" i="2"/>
  <c r="B27" i="2"/>
  <c r="C17" i="2"/>
  <c r="D17" i="2"/>
  <c r="E17" i="2"/>
  <c r="F17" i="2"/>
  <c r="G17" i="2"/>
  <c r="B17" i="2"/>
  <c r="C12" i="2"/>
  <c r="D12" i="2"/>
  <c r="E12" i="2"/>
  <c r="E51" i="2" s="1"/>
  <c r="F12" i="2"/>
  <c r="G12" i="2"/>
  <c r="B12" i="2"/>
  <c r="B51" i="2" s="1"/>
  <c r="P13" i="2"/>
  <c r="P14" i="2"/>
  <c r="P15" i="2"/>
  <c r="P16" i="2"/>
  <c r="D51" i="2" l="1"/>
  <c r="G51" i="2"/>
  <c r="C51" i="2"/>
  <c r="F51" i="2"/>
  <c r="M51" i="2"/>
  <c r="L51" i="2"/>
  <c r="P18" i="2" l="1"/>
  <c r="P19" i="2"/>
  <c r="P20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6" i="2"/>
  <c r="P37" i="2"/>
  <c r="P38" i="2"/>
  <c r="K51" i="2"/>
  <c r="P42" i="2"/>
  <c r="P43" i="2"/>
  <c r="P44" i="2"/>
  <c r="P45" i="2"/>
  <c r="P46" i="2"/>
  <c r="P47" i="2"/>
  <c r="P17" i="2" l="1"/>
  <c r="P27" i="2"/>
  <c r="P41" i="2"/>
  <c r="P35" i="2"/>
  <c r="P12" i="2"/>
  <c r="J51" i="2"/>
  <c r="I51" i="2" l="1"/>
  <c r="O51" i="2" l="1"/>
  <c r="N51" i="2"/>
  <c r="P51" i="2" l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<sst xmlns="http://schemas.openxmlformats.org/spreadsheetml/2006/main" count="63" uniqueCount="63">
  <si>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</si>
  <si>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</si>
  <si>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</si>
  <si>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</si>
  <si>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</si>
  <si>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</si>
  <si>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</si>
  <si>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</si>
  <si>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</si>
  <si>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</si>
  <si>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</si>
  <si>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</si>
  <si>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</si>
  <si>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</si>
  <si>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</si>
  <si>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</si>
  <si>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</si>
  <si>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</si>
  <si>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</si>
  <si>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</si>
  <si>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</si>
  <si>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</si>
  <si>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</si>
  <si>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</si>
  <si>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</si>
  <si>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</si>
  <si>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</si>
  <si>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</si>
  <si>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</si>
  <si>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</si>
  <si>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</si>
  <si>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</si>
  <si>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</si>
  <si>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</si>
  <si>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</si>
  <si>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</si>
  <si>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</si>
  <si>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</si>
  <si>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</si>
  <si>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</si>
  <si>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</si>
  <si>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</si>
  <si>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</si>
  <si>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</si>
  <si>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</si>
  <si>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</si>
  <si>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</si>
  <si>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</si>
  <si>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</si>
  <si>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</si>
  <si>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</si>
  <si>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</si>
  <si>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</si>
  <si>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</si>
  <si>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</si>
  <si>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Reporte Disponibilidad Presupuestaria y Ejecución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</si>
  <si>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</si>
  <si>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</si>
  <si>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</si>
  <si>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</si>
  <si>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</si>
  <si>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AL 30 DE ABRIL 2024</t>
  </si>
  <si>
    <t>2.6.8-BIENES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</si>
</sst>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" fontId="8" fillId="2" borderId="0" xfId="0" applyNumberFormat="1" applyFont="1" applyFill="1" applyBorder="1" applyAlignment="1">
      <alignment vertical="center" wrapText="1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0" fontId="7" fillId="4" borderId="0" xfId="0" applyFont="1" applyFill="1" applyBorder="1"/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513442</xdr:colOff>
      <xdr:row>0</xdr:row>
      <xdr:rowOff>0</xdr:rowOff>
    </xdr:from>
    <xdr:to>
      <xdr:col>7</xdr:col>
      <xdr:colOff>775608</xdr:colOff>
      <xdr:row>5</xdr:row>
      <xdr:rowOff>317502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8263" y="0"/>
          <a:ext cx="2548166" cy="1270002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53</xdr:row>
      <xdr:rowOff>0</xdr:rowOff>
    </xdr:from>
    <xdr:to>
      <xdr:col>0</xdr:col>
      <xdr:colOff>3937000</xdr:colOff>
      <xdr:row>58</xdr:row>
      <xdr:rowOff>11906</xdr:rowOff>
    </xdr:to>
    <xdr:sp macro="" textlink="">
      <xdr:nvSpPr>
        <xdr:cNvPr id="3" name="Rectángulo 2"/>
        <xdr:cNvSpPr/>
      </xdr:nvSpPr>
      <xdr:spPr>
        <a:xfrm>
          <a:off x="460375" y="12430125"/>
          <a:ext cx="3476625" cy="1297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51</xdr:row>
      <xdr:rowOff>273845</xdr:rowOff>
    </xdr:from>
    <xdr:to>
      <xdr:col>7</xdr:col>
      <xdr:colOff>329405</xdr:colOff>
      <xdr:row>58</xdr:row>
      <xdr:rowOff>71437</xdr:rowOff>
    </xdr:to>
    <xdr:sp macro="" textlink="">
      <xdr:nvSpPr>
        <xdr:cNvPr id="6" name="Rectángulo 5"/>
        <xdr:cNvSpPr/>
      </xdr:nvSpPr>
      <xdr:spPr>
        <a:xfrm>
          <a:off x="8308180" y="12427745"/>
          <a:ext cx="4175125" cy="13596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53</xdr:row>
      <xdr:rowOff>83343</xdr:rowOff>
    </xdr:from>
    <xdr:to>
      <xdr:col>14</xdr:col>
      <xdr:colOff>921884</xdr:colOff>
      <xdr:row>58</xdr:row>
      <xdr:rowOff>102054</xdr:rowOff>
    </xdr:to>
    <xdr:sp macro="" textlink="">
      <xdr:nvSpPr>
        <xdr:cNvPr id="8" name="Rectángulo 7"/>
        <xdr:cNvSpPr/>
      </xdr:nvSpPr>
      <xdr:spPr>
        <a:xfrm>
          <a:off x="17406938" y="12513468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3"/>
  <sheetViews>
    <sheetView showGridLines="0" tabSelected="1" zoomScale="60" zoomScaleNormal="60" workbookViewId="0">
      <pane xSplit="1" topLeftCell="B1" activePane="topRight" state="frozen"/>
      <selection activeCell="A4" sqref="A4"/>
      <selection pane="topRight" activeCell="J33" sqref="J33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" customHeight="1" x14ac:dyDescent="0.25">
      <c r="A7" s="46" t="s">
        <v>55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8.75" customHeight="1" x14ac:dyDescent="0.35">
      <c r="A8" s="47" t="s">
        <v>61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5.5" customHeight="1" x14ac:dyDescent="0.25">
      <c r="A9" s="44" t="s">
        <v>1</v>
      </c>
      <c r="B9" s="45" t="s">
        <v>16</v>
      </c>
      <c r="C9" s="45" t="s">
        <v>15</v>
      </c>
      <c r="D9" s="48" t="s">
        <v>20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25.5" customHeight="1" x14ac:dyDescent="0.25">
      <c r="A10" s="44"/>
      <c r="B10" s="45"/>
      <c r="C10" s="45"/>
      <c r="D10" s="34" t="s">
        <v>3</v>
      </c>
      <c r="E10" s="34" t="s">
        <v>4</v>
      </c>
      <c r="F10" s="34" t="s">
        <v>5</v>
      </c>
      <c r="G10" s="34" t="s">
        <v>6</v>
      </c>
      <c r="H10" s="34" t="s">
        <v>7</v>
      </c>
      <c r="I10" s="27" t="s">
        <v>8</v>
      </c>
      <c r="J10" s="34" t="s">
        <v>9</v>
      </c>
      <c r="K10" s="34" t="s">
        <v>10</v>
      </c>
      <c r="L10" s="34" t="s">
        <v>11</v>
      </c>
      <c r="M10" s="34" t="s">
        <v>12</v>
      </c>
      <c r="N10" s="27" t="s">
        <v>13</v>
      </c>
      <c r="O10" s="27" t="s">
        <v>14</v>
      </c>
      <c r="P10" s="34" t="s">
        <v>2</v>
      </c>
    </row>
    <row r="11" spans="1:16" ht="14.45" customHeight="1" x14ac:dyDescent="0.25">
      <c r="A11" s="14" t="s">
        <v>21</v>
      </c>
      <c r="B11" s="30"/>
      <c r="C11" s="30"/>
      <c r="D11" s="15"/>
      <c r="E11" s="6"/>
      <c r="F11" s="6"/>
      <c r="G11" s="6"/>
      <c r="H11" s="6"/>
      <c r="I11" s="11"/>
      <c r="J11" s="6"/>
      <c r="K11" s="6"/>
      <c r="L11" s="6"/>
      <c r="M11" s="6"/>
      <c r="N11" s="11"/>
      <c r="O11" s="11"/>
      <c r="P11" s="28"/>
    </row>
    <row r="12" spans="1:16" s="33" customFormat="1" ht="14.45" customHeight="1" x14ac:dyDescent="0.25">
      <c r="A12" s="16" t="s">
        <v>22</v>
      </c>
      <c r="B12" s="26">
        <f>SUM(B13:B16)</f>
        <v>1017613205</v>
      </c>
      <c r="C12" s="26">
        <f t="shared" ref="C12:G12" si="0">SUM(C13:C16)</f>
        <v>1021753325.48</v>
      </c>
      <c r="D12" s="26">
        <f t="shared" si="0"/>
        <v>65542108.549999997</v>
      </c>
      <c r="E12" s="26">
        <f t="shared" si="0"/>
        <v>65607259.269999996</v>
      </c>
      <c r="F12" s="26">
        <f t="shared" si="0"/>
        <v>65614845.890000001</v>
      </c>
      <c r="G12" s="26">
        <f t="shared" si="0"/>
        <v>65094808.390000001</v>
      </c>
      <c r="H12" s="26"/>
      <c r="I12" s="26"/>
      <c r="J12" s="26"/>
      <c r="K12" s="26"/>
      <c r="L12" s="26"/>
      <c r="M12" s="26"/>
      <c r="N12" s="26"/>
      <c r="O12" s="26"/>
      <c r="P12" s="26">
        <f t="shared" ref="P12" si="1">SUM(P13:P16)</f>
        <v>261859022.09999999</v>
      </c>
    </row>
    <row r="13" spans="1:16" ht="14.45" customHeight="1" x14ac:dyDescent="0.25">
      <c r="A13" s="17" t="s">
        <v>23</v>
      </c>
      <c r="B13" s="25">
        <v>739119202</v>
      </c>
      <c r="C13" s="25">
        <v>751699310.63</v>
      </c>
      <c r="D13" s="15">
        <v>54553625</v>
      </c>
      <c r="E13" s="18">
        <v>54688098.789999999</v>
      </c>
      <c r="F13" s="8">
        <v>54702935</v>
      </c>
      <c r="G13" s="18">
        <v>54603058.359999999</v>
      </c>
      <c r="H13" s="18"/>
      <c r="I13" s="8"/>
      <c r="J13" s="18"/>
      <c r="K13" s="8"/>
      <c r="L13" s="8"/>
      <c r="M13" s="8"/>
      <c r="N13" s="8"/>
      <c r="O13" s="8"/>
      <c r="P13" s="29">
        <f t="shared" ref="P13:P47" si="2">SUM(D13:O13)</f>
        <v>218547717.14999998</v>
      </c>
    </row>
    <row r="14" spans="1:16" ht="14.45" customHeight="1" x14ac:dyDescent="0.25">
      <c r="A14" s="17" t="s">
        <v>24</v>
      </c>
      <c r="B14" s="25">
        <v>174254650</v>
      </c>
      <c r="C14" s="25">
        <v>164173404.12</v>
      </c>
      <c r="D14" s="15">
        <v>2222000</v>
      </c>
      <c r="E14" s="18">
        <v>2222000</v>
      </c>
      <c r="F14" s="8">
        <v>2234223.12</v>
      </c>
      <c r="G14" s="18">
        <v>2237250</v>
      </c>
      <c r="H14" s="18"/>
      <c r="I14" s="8"/>
      <c r="J14" s="18"/>
      <c r="K14" s="8"/>
      <c r="L14" s="8"/>
      <c r="M14" s="8"/>
      <c r="N14" s="8"/>
      <c r="O14" s="8"/>
      <c r="P14" s="29">
        <f t="shared" si="2"/>
        <v>8915473.120000001</v>
      </c>
    </row>
    <row r="15" spans="1:16" ht="14.45" customHeight="1" x14ac:dyDescent="0.25">
      <c r="A15" s="17" t="s">
        <v>25</v>
      </c>
      <c r="B15" s="25">
        <v>6200000</v>
      </c>
      <c r="C15" s="25">
        <v>6200000</v>
      </c>
      <c r="D15" s="15">
        <v>503200</v>
      </c>
      <c r="E15" s="18">
        <v>435000</v>
      </c>
      <c r="F15" s="8">
        <v>382400</v>
      </c>
      <c r="G15" s="18">
        <v>11400</v>
      </c>
      <c r="H15" s="8"/>
      <c r="I15" s="8"/>
      <c r="J15" s="18"/>
      <c r="K15" s="8"/>
      <c r="L15" s="8"/>
      <c r="M15" s="8"/>
      <c r="N15" s="8"/>
      <c r="O15" s="8"/>
      <c r="P15" s="29">
        <f t="shared" si="2"/>
        <v>1332000</v>
      </c>
    </row>
    <row r="16" spans="1:16" ht="14.45" customHeight="1" x14ac:dyDescent="0.25">
      <c r="A16" s="17" t="s">
        <v>26</v>
      </c>
      <c r="B16" s="25">
        <v>98039353</v>
      </c>
      <c r="C16" s="25">
        <v>99680610.730000004</v>
      </c>
      <c r="D16" s="15">
        <v>8263283.5499999998</v>
      </c>
      <c r="E16" s="18">
        <v>8262160.4800000004</v>
      </c>
      <c r="F16" s="8">
        <v>8295287.7699999996</v>
      </c>
      <c r="G16" s="18">
        <v>8243100.0300000003</v>
      </c>
      <c r="H16" s="20"/>
      <c r="I16" s="21"/>
      <c r="J16" s="19"/>
      <c r="K16" s="22"/>
      <c r="L16" s="8"/>
      <c r="M16" s="8"/>
      <c r="N16" s="8"/>
      <c r="O16" s="8"/>
      <c r="P16" s="29">
        <f t="shared" si="2"/>
        <v>33063831.830000002</v>
      </c>
    </row>
    <row r="17" spans="1:16" s="33" customFormat="1" ht="14.45" customHeight="1" x14ac:dyDescent="0.25">
      <c r="A17" s="16" t="s">
        <v>27</v>
      </c>
      <c r="B17" s="26">
        <f>SUM(B18:B26)</f>
        <v>352737010</v>
      </c>
      <c r="C17" s="26">
        <f t="shared" ref="C17:G17" si="3">SUM(C18:C26)</f>
        <v>374011587.46999997</v>
      </c>
      <c r="D17" s="26">
        <f t="shared" si="3"/>
        <v>5011835.5999999996</v>
      </c>
      <c r="E17" s="26">
        <f t="shared" si="3"/>
        <v>28856909.259999998</v>
      </c>
      <c r="F17" s="26">
        <f t="shared" si="3"/>
        <v>11908612.02</v>
      </c>
      <c r="G17" s="26">
        <f t="shared" si="3"/>
        <v>9677526.6600000001</v>
      </c>
      <c r="H17" s="26"/>
      <c r="I17" s="26"/>
      <c r="J17" s="26"/>
      <c r="K17" s="26"/>
      <c r="L17" s="26"/>
      <c r="M17" s="26"/>
      <c r="N17" s="26"/>
      <c r="O17" s="26"/>
      <c r="P17" s="26">
        <f t="shared" ref="P17" si="4">SUM(P18:P26)</f>
        <v>55454883.539999999</v>
      </c>
    </row>
    <row r="18" spans="1:16" s="35" customFormat="1" ht="14.45" customHeight="1" x14ac:dyDescent="0.25">
      <c r="A18" s="17" t="s">
        <v>28</v>
      </c>
      <c r="B18" s="25">
        <v>33440400</v>
      </c>
      <c r="C18" s="25">
        <v>33440400</v>
      </c>
      <c r="D18" s="15">
        <v>2834207.09</v>
      </c>
      <c r="E18" s="31">
        <v>2702846.62</v>
      </c>
      <c r="F18" s="31">
        <v>1242434.1299999999</v>
      </c>
      <c r="G18" s="31">
        <v>2772676.81</v>
      </c>
      <c r="H18" s="8"/>
      <c r="I18" s="8"/>
      <c r="J18" s="8"/>
      <c r="K18" s="8"/>
      <c r="L18" s="8"/>
      <c r="M18" s="8"/>
      <c r="N18" s="8"/>
      <c r="O18" s="8"/>
      <c r="P18" s="29">
        <f>SUM(D18:O18)</f>
        <v>9552164.6500000004</v>
      </c>
    </row>
    <row r="19" spans="1:16" ht="14.45" customHeight="1" x14ac:dyDescent="0.25">
      <c r="A19" s="17" t="s">
        <v>29</v>
      </c>
      <c r="B19" s="25">
        <v>9676095</v>
      </c>
      <c r="C19" s="25">
        <v>28819058.57</v>
      </c>
      <c r="D19" s="15">
        <v>0</v>
      </c>
      <c r="E19" s="18">
        <v>3145681.49</v>
      </c>
      <c r="F19" s="8">
        <v>1196009.3799999999</v>
      </c>
      <c r="G19" s="18">
        <v>214429.6</v>
      </c>
      <c r="H19" s="18"/>
      <c r="I19" s="8"/>
      <c r="J19" s="18"/>
      <c r="K19" s="18"/>
      <c r="L19" s="8"/>
      <c r="M19" s="8"/>
      <c r="N19" s="8"/>
      <c r="O19" s="8"/>
      <c r="P19" s="29">
        <f t="shared" si="2"/>
        <v>4556120.47</v>
      </c>
    </row>
    <row r="20" spans="1:16" ht="14.45" customHeight="1" x14ac:dyDescent="0.25">
      <c r="A20" s="17" t="s">
        <v>30</v>
      </c>
      <c r="B20" s="25">
        <v>18885000</v>
      </c>
      <c r="C20" s="25">
        <v>18885000</v>
      </c>
      <c r="D20" s="15">
        <v>0</v>
      </c>
      <c r="E20" s="18">
        <v>6191477.2199999997</v>
      </c>
      <c r="F20" s="8">
        <v>4286220.12</v>
      </c>
      <c r="G20" s="18">
        <v>1108690</v>
      </c>
      <c r="H20" s="18"/>
      <c r="I20" s="8"/>
      <c r="J20" s="18"/>
      <c r="K20" s="18"/>
      <c r="L20" s="8"/>
      <c r="M20" s="8"/>
      <c r="N20" s="8"/>
      <c r="O20" s="8"/>
      <c r="P20" s="29">
        <f t="shared" si="2"/>
        <v>11586387.34</v>
      </c>
    </row>
    <row r="21" spans="1:16" ht="14.45" customHeight="1" x14ac:dyDescent="0.25">
      <c r="A21" s="17" t="s">
        <v>31</v>
      </c>
      <c r="B21" s="25">
        <v>5839940</v>
      </c>
      <c r="C21" s="25">
        <v>5839940</v>
      </c>
      <c r="D21" s="15">
        <v>0</v>
      </c>
      <c r="E21" s="18">
        <v>1577746.86</v>
      </c>
      <c r="F21" s="8">
        <v>0</v>
      </c>
      <c r="G21" s="18">
        <v>292743.95</v>
      </c>
      <c r="H21" s="18"/>
      <c r="I21" s="8"/>
      <c r="J21" s="20"/>
      <c r="K21" s="18"/>
      <c r="L21" s="8"/>
      <c r="M21" s="8"/>
      <c r="N21" s="8"/>
      <c r="O21" s="8"/>
      <c r="P21" s="29">
        <f t="shared" si="2"/>
        <v>1870490.81</v>
      </c>
    </row>
    <row r="22" spans="1:16" ht="14.45" customHeight="1" x14ac:dyDescent="0.25">
      <c r="A22" s="17" t="s">
        <v>32</v>
      </c>
      <c r="B22" s="25">
        <v>27740600</v>
      </c>
      <c r="C22" s="25">
        <v>28977745.870000001</v>
      </c>
      <c r="D22" s="15">
        <v>2019024.27</v>
      </c>
      <c r="E22" s="18">
        <v>1614669.21</v>
      </c>
      <c r="F22" s="8">
        <v>931864.04</v>
      </c>
      <c r="G22" s="18">
        <v>1283264.6599999999</v>
      </c>
      <c r="H22" s="18"/>
      <c r="I22" s="8"/>
      <c r="J22" s="20"/>
      <c r="K22" s="18"/>
      <c r="L22" s="8"/>
      <c r="M22" s="8"/>
      <c r="N22" s="8"/>
      <c r="O22" s="8"/>
      <c r="P22" s="29">
        <f t="shared" si="2"/>
        <v>5848822.1799999997</v>
      </c>
    </row>
    <row r="23" spans="1:16" ht="14.45" customHeight="1" x14ac:dyDescent="0.25">
      <c r="A23" s="17" t="s">
        <v>33</v>
      </c>
      <c r="B23" s="25">
        <v>13100000</v>
      </c>
      <c r="C23" s="25">
        <v>13100000</v>
      </c>
      <c r="D23" s="15">
        <v>158604.24</v>
      </c>
      <c r="E23" s="18">
        <v>9332081.4700000007</v>
      </c>
      <c r="F23" s="8">
        <v>568840.62</v>
      </c>
      <c r="G23" s="18">
        <v>445968.73</v>
      </c>
      <c r="H23" s="18"/>
      <c r="I23" s="8"/>
      <c r="J23" s="18"/>
      <c r="K23" s="8"/>
      <c r="L23" s="8"/>
      <c r="M23" s="8"/>
      <c r="N23" s="8"/>
      <c r="O23" s="8"/>
      <c r="P23" s="29">
        <f t="shared" si="2"/>
        <v>10505495.060000001</v>
      </c>
    </row>
    <row r="24" spans="1:16" ht="14.45" customHeight="1" x14ac:dyDescent="0.25">
      <c r="A24" s="17" t="s">
        <v>34</v>
      </c>
      <c r="B24" s="25">
        <v>17386696</v>
      </c>
      <c r="C24" s="25">
        <v>39851822.75</v>
      </c>
      <c r="D24" s="15">
        <v>0</v>
      </c>
      <c r="E24" s="18">
        <v>56328.31</v>
      </c>
      <c r="F24" s="8">
        <v>3388287.06</v>
      </c>
      <c r="G24" s="18">
        <v>71632.91</v>
      </c>
      <c r="H24" s="18"/>
      <c r="I24" s="8"/>
      <c r="J24" s="18"/>
      <c r="K24" s="8"/>
      <c r="L24" s="8"/>
      <c r="M24" s="8"/>
      <c r="N24" s="8"/>
      <c r="O24" s="8"/>
      <c r="P24" s="29">
        <f t="shared" si="2"/>
        <v>3516248.2800000003</v>
      </c>
    </row>
    <row r="25" spans="1:16" ht="14.45" customHeight="1" x14ac:dyDescent="0.25">
      <c r="A25" s="17" t="s">
        <v>35</v>
      </c>
      <c r="B25" s="25">
        <v>218138479</v>
      </c>
      <c r="C25" s="25">
        <v>184999837.47999999</v>
      </c>
      <c r="D25" s="15">
        <v>0</v>
      </c>
      <c r="E25" s="18">
        <v>4012173.08</v>
      </c>
      <c r="F25" s="8">
        <v>294956.67</v>
      </c>
      <c r="G25" s="18">
        <v>1988120</v>
      </c>
      <c r="H25" s="18"/>
      <c r="I25" s="8"/>
      <c r="J25" s="18"/>
      <c r="K25" s="8"/>
      <c r="L25" s="8"/>
      <c r="M25" s="8"/>
      <c r="N25" s="8"/>
      <c r="O25" s="8"/>
      <c r="P25" s="29">
        <f t="shared" si="2"/>
        <v>6295249.75</v>
      </c>
    </row>
    <row r="26" spans="1:16" ht="14.45" customHeight="1" x14ac:dyDescent="0.25">
      <c r="A26" s="17" t="s">
        <v>36</v>
      </c>
      <c r="B26" s="25">
        <v>8529800</v>
      </c>
      <c r="C26" s="25">
        <v>20097782.800000001</v>
      </c>
      <c r="D26" s="15">
        <v>0</v>
      </c>
      <c r="E26" s="18">
        <v>223905</v>
      </c>
      <c r="F26" s="8">
        <v>0</v>
      </c>
      <c r="G26" s="18">
        <v>1500000</v>
      </c>
      <c r="H26" s="18"/>
      <c r="I26" s="8"/>
      <c r="J26" s="18"/>
      <c r="K26" s="24"/>
      <c r="L26" s="8"/>
      <c r="M26" s="8"/>
      <c r="N26" s="8"/>
      <c r="O26" s="8"/>
      <c r="P26" s="29">
        <f t="shared" si="2"/>
        <v>1723905</v>
      </c>
    </row>
    <row r="27" spans="1:16" s="33" customFormat="1" ht="14.45" customHeight="1" x14ac:dyDescent="0.25">
      <c r="A27" s="16" t="s">
        <v>37</v>
      </c>
      <c r="B27" s="26">
        <f>SUM(B28:B34)</f>
        <v>84487177</v>
      </c>
      <c r="C27" s="26">
        <f t="shared" ref="C27:G27" si="5">SUM(C28:C34)</f>
        <v>81408514.010000005</v>
      </c>
      <c r="D27" s="26">
        <f t="shared" si="5"/>
        <v>0</v>
      </c>
      <c r="E27" s="26">
        <f t="shared" si="5"/>
        <v>22467.940000000002</v>
      </c>
      <c r="F27" s="26">
        <f t="shared" si="5"/>
        <v>1837497.3</v>
      </c>
      <c r="G27" s="26">
        <f t="shared" si="5"/>
        <v>784235.29</v>
      </c>
      <c r="H27" s="26"/>
      <c r="I27" s="26"/>
      <c r="J27" s="26"/>
      <c r="K27" s="26"/>
      <c r="L27" s="26"/>
      <c r="M27" s="26"/>
      <c r="N27" s="26"/>
      <c r="O27" s="26"/>
      <c r="P27" s="26">
        <f t="shared" ref="P27" si="6">SUM(P28:P34)</f>
        <v>2644200.5300000003</v>
      </c>
    </row>
    <row r="28" spans="1:16" s="35" customFormat="1" ht="14.45" customHeight="1" x14ac:dyDescent="0.25">
      <c r="A28" s="17" t="s">
        <v>38</v>
      </c>
      <c r="B28" s="25">
        <v>14298403</v>
      </c>
      <c r="C28" s="32">
        <v>11728948.67</v>
      </c>
      <c r="D28" s="15">
        <v>0</v>
      </c>
      <c r="E28" s="31">
        <v>16588</v>
      </c>
      <c r="F28" s="31">
        <v>98552.16</v>
      </c>
      <c r="G28" s="31">
        <v>291369.64</v>
      </c>
      <c r="H28" s="8"/>
      <c r="I28" s="8"/>
      <c r="J28" s="8"/>
      <c r="K28" s="8"/>
      <c r="L28" s="8"/>
      <c r="M28" s="8"/>
      <c r="N28" s="8"/>
      <c r="O28" s="8"/>
      <c r="P28" s="29">
        <f t="shared" si="2"/>
        <v>406509.80000000005</v>
      </c>
    </row>
    <row r="29" spans="1:16" ht="14.45" customHeight="1" x14ac:dyDescent="0.25">
      <c r="A29" s="17" t="s">
        <v>39</v>
      </c>
      <c r="B29" s="25">
        <v>2275000</v>
      </c>
      <c r="C29" s="32">
        <v>2466238</v>
      </c>
      <c r="D29" s="15">
        <v>0</v>
      </c>
      <c r="E29" s="18">
        <v>0</v>
      </c>
      <c r="F29" s="8">
        <v>0</v>
      </c>
      <c r="G29" s="18">
        <v>35785.440000000002</v>
      </c>
      <c r="H29" s="18"/>
      <c r="I29" s="8"/>
      <c r="J29" s="18"/>
      <c r="K29" s="8"/>
      <c r="L29" s="8"/>
      <c r="M29" s="8"/>
      <c r="N29" s="8"/>
      <c r="O29" s="8"/>
      <c r="P29" s="29">
        <f t="shared" si="2"/>
        <v>35785.440000000002</v>
      </c>
    </row>
    <row r="30" spans="1:16" ht="14.45" customHeight="1" x14ac:dyDescent="0.25">
      <c r="A30" s="17" t="s">
        <v>40</v>
      </c>
      <c r="B30" s="25">
        <v>6149765</v>
      </c>
      <c r="C30" s="32">
        <v>2943113</v>
      </c>
      <c r="D30" s="15">
        <v>0</v>
      </c>
      <c r="E30" s="18">
        <v>5168.3999999999996</v>
      </c>
      <c r="F30" s="8">
        <v>0</v>
      </c>
      <c r="G30" s="18">
        <v>0</v>
      </c>
      <c r="H30" s="18"/>
      <c r="I30" s="8"/>
      <c r="J30" s="18"/>
      <c r="K30" s="8"/>
      <c r="L30" s="8"/>
      <c r="M30" s="8"/>
      <c r="N30" s="8"/>
      <c r="O30" s="8"/>
      <c r="P30" s="29">
        <f t="shared" si="2"/>
        <v>5168.3999999999996</v>
      </c>
    </row>
    <row r="31" spans="1:16" ht="14.45" customHeight="1" x14ac:dyDescent="0.25">
      <c r="A31" s="17" t="s">
        <v>41</v>
      </c>
      <c r="B31" s="25">
        <v>4150000</v>
      </c>
      <c r="C31" s="32">
        <v>4109244.14</v>
      </c>
      <c r="D31" s="15">
        <v>0</v>
      </c>
      <c r="E31" s="18">
        <v>0</v>
      </c>
      <c r="F31" s="8">
        <v>0</v>
      </c>
      <c r="G31" s="18">
        <v>0</v>
      </c>
      <c r="H31" s="18"/>
      <c r="I31" s="8"/>
      <c r="J31" s="18"/>
      <c r="K31" s="8"/>
      <c r="L31" s="8"/>
      <c r="M31" s="8"/>
      <c r="N31" s="8"/>
      <c r="O31" s="8"/>
      <c r="P31" s="29">
        <f t="shared" si="2"/>
        <v>0</v>
      </c>
    </row>
    <row r="32" spans="1:16" ht="14.45" customHeight="1" x14ac:dyDescent="0.25">
      <c r="A32" s="17" t="s">
        <v>42</v>
      </c>
      <c r="B32" s="25">
        <v>1090000</v>
      </c>
      <c r="C32" s="32">
        <v>1054700</v>
      </c>
      <c r="D32" s="15">
        <v>0</v>
      </c>
      <c r="E32" s="18">
        <v>0</v>
      </c>
      <c r="F32" s="8">
        <v>3780.06</v>
      </c>
      <c r="G32" s="18">
        <v>0</v>
      </c>
      <c r="H32" s="18"/>
      <c r="I32" s="21"/>
      <c r="J32" s="18"/>
      <c r="K32" s="8"/>
      <c r="L32" s="8"/>
      <c r="M32" s="8"/>
      <c r="N32" s="21"/>
      <c r="O32" s="8"/>
      <c r="P32" s="29">
        <f t="shared" si="2"/>
        <v>3780.06</v>
      </c>
    </row>
    <row r="33" spans="1:16" ht="14.45" customHeight="1" x14ac:dyDescent="0.25">
      <c r="A33" s="17" t="s">
        <v>43</v>
      </c>
      <c r="B33" s="25">
        <v>47137000</v>
      </c>
      <c r="C33" s="32">
        <v>47491250</v>
      </c>
      <c r="D33" s="15">
        <v>0</v>
      </c>
      <c r="E33" s="18">
        <v>0</v>
      </c>
      <c r="F33" s="8">
        <v>0</v>
      </c>
      <c r="G33" s="18">
        <v>0</v>
      </c>
      <c r="H33" s="18"/>
      <c r="I33" s="8"/>
      <c r="J33" s="18"/>
      <c r="K33" s="8"/>
      <c r="L33" s="8"/>
      <c r="M33" s="8"/>
      <c r="N33" s="8"/>
      <c r="O33" s="8"/>
      <c r="P33" s="29">
        <f t="shared" si="2"/>
        <v>0</v>
      </c>
    </row>
    <row r="34" spans="1:16" ht="14.45" customHeight="1" x14ac:dyDescent="0.25">
      <c r="A34" s="17" t="s">
        <v>44</v>
      </c>
      <c r="B34" s="25">
        <v>9387009</v>
      </c>
      <c r="C34" s="32">
        <v>11615020.199999999</v>
      </c>
      <c r="D34" s="15">
        <v>0</v>
      </c>
      <c r="E34" s="18">
        <v>711.54</v>
      </c>
      <c r="F34" s="8">
        <v>1735165.08</v>
      </c>
      <c r="G34" s="18">
        <v>457080.21</v>
      </c>
      <c r="H34" s="18"/>
      <c r="I34" s="8"/>
      <c r="J34" s="18"/>
      <c r="K34" s="8"/>
      <c r="L34" s="8"/>
      <c r="M34" s="8"/>
      <c r="N34" s="8"/>
      <c r="O34" s="8"/>
      <c r="P34" s="29">
        <f t="shared" si="2"/>
        <v>2192956.83</v>
      </c>
    </row>
    <row r="35" spans="1:16" s="33" customFormat="1" ht="14.45" customHeight="1" x14ac:dyDescent="0.25">
      <c r="A35" s="16" t="s">
        <v>45</v>
      </c>
      <c r="B35" s="26">
        <f>SUM(B36:B38)</f>
        <v>1269224290</v>
      </c>
      <c r="C35" s="26">
        <f t="shared" ref="C35:G35" si="7">SUM(C36:C38)</f>
        <v>1187009175.52</v>
      </c>
      <c r="D35" s="26">
        <f t="shared" si="7"/>
        <v>74425214.170000002</v>
      </c>
      <c r="E35" s="26">
        <f t="shared" si="7"/>
        <v>90176682.010000005</v>
      </c>
      <c r="F35" s="26">
        <f t="shared" si="7"/>
        <v>156258730.44999999</v>
      </c>
      <c r="G35" s="26">
        <f t="shared" si="7"/>
        <v>93588217.069999993</v>
      </c>
      <c r="H35" s="26"/>
      <c r="I35" s="26"/>
      <c r="J35" s="26"/>
      <c r="K35" s="26"/>
      <c r="L35" s="26"/>
      <c r="M35" s="26"/>
      <c r="N35" s="26"/>
      <c r="O35" s="26"/>
      <c r="P35" s="26">
        <f t="shared" ref="P35" si="8">SUM(P36:P38)</f>
        <v>414448843.70000005</v>
      </c>
    </row>
    <row r="36" spans="1:16" ht="14.45" customHeight="1" x14ac:dyDescent="0.25">
      <c r="A36" s="17" t="s">
        <v>46</v>
      </c>
      <c r="B36" s="25">
        <v>316303071</v>
      </c>
      <c r="C36" s="25">
        <v>314087956.51999998</v>
      </c>
      <c r="D36" s="15">
        <v>0</v>
      </c>
      <c r="E36" s="18">
        <v>12364894.76</v>
      </c>
      <c r="F36" s="8">
        <v>41833516.280000001</v>
      </c>
      <c r="G36" s="18">
        <v>371855</v>
      </c>
      <c r="H36" s="20"/>
      <c r="I36" s="21"/>
      <c r="J36" s="19"/>
      <c r="K36" s="8"/>
      <c r="L36" s="8"/>
      <c r="M36" s="8"/>
      <c r="N36" s="21"/>
      <c r="O36" s="8"/>
      <c r="P36" s="29">
        <f t="shared" si="2"/>
        <v>54570266.039999999</v>
      </c>
    </row>
    <row r="37" spans="1:16" ht="14.45" customHeight="1" x14ac:dyDescent="0.25">
      <c r="A37" s="17" t="s">
        <v>47</v>
      </c>
      <c r="B37" s="25">
        <v>933741451</v>
      </c>
      <c r="C37" s="25">
        <v>853741451</v>
      </c>
      <c r="D37" s="15">
        <v>74425214.170000002</v>
      </c>
      <c r="E37" s="18">
        <v>77811787.25</v>
      </c>
      <c r="F37" s="8">
        <v>114425214.17</v>
      </c>
      <c r="G37" s="18">
        <v>74425214.170000002</v>
      </c>
      <c r="H37" s="18"/>
      <c r="I37" s="8"/>
      <c r="J37" s="18"/>
      <c r="K37" s="8"/>
      <c r="L37" s="8"/>
      <c r="M37" s="8"/>
      <c r="N37" s="8"/>
      <c r="O37" s="8"/>
      <c r="P37" s="29">
        <f t="shared" si="2"/>
        <v>341087429.76000005</v>
      </c>
    </row>
    <row r="38" spans="1:16" ht="14.45" customHeight="1" x14ac:dyDescent="0.25">
      <c r="A38" s="17" t="s">
        <v>56</v>
      </c>
      <c r="B38" s="25">
        <v>19179768</v>
      </c>
      <c r="C38" s="25">
        <v>19179768</v>
      </c>
      <c r="D38" s="15">
        <v>0</v>
      </c>
      <c r="E38" s="31">
        <v>0</v>
      </c>
      <c r="F38" s="31">
        <v>0</v>
      </c>
      <c r="G38" s="31">
        <v>18791147.899999999</v>
      </c>
      <c r="H38" s="7"/>
      <c r="I38" s="7"/>
      <c r="J38" s="7"/>
      <c r="K38" s="7"/>
      <c r="L38" s="7"/>
      <c r="M38" s="7"/>
      <c r="N38" s="7"/>
      <c r="O38" s="8"/>
      <c r="P38" s="29">
        <f t="shared" si="2"/>
        <v>18791147.899999999</v>
      </c>
    </row>
    <row r="39" spans="1:16" s="33" customFormat="1" ht="14.45" customHeight="1" x14ac:dyDescent="0.25">
      <c r="A39" s="36" t="s">
        <v>57</v>
      </c>
      <c r="B39" s="26">
        <f>SUM(B40)</f>
        <v>39578460</v>
      </c>
      <c r="C39" s="26">
        <f t="shared" ref="C39:G39" si="9">SUM(C40)</f>
        <v>119578460</v>
      </c>
      <c r="D39" s="26">
        <f t="shared" si="9"/>
        <v>0</v>
      </c>
      <c r="E39" s="26">
        <f t="shared" si="9"/>
        <v>3298205</v>
      </c>
      <c r="F39" s="26">
        <f t="shared" si="9"/>
        <v>80000000</v>
      </c>
      <c r="G39" s="26">
        <f t="shared" si="9"/>
        <v>9894615</v>
      </c>
      <c r="H39" s="39"/>
      <c r="I39" s="39"/>
      <c r="J39" s="39"/>
      <c r="K39" s="39"/>
      <c r="L39" s="39"/>
      <c r="M39" s="39"/>
      <c r="N39" s="39"/>
      <c r="O39" s="39"/>
      <c r="P39" s="37"/>
    </row>
    <row r="40" spans="1:16" ht="14.45" customHeight="1" x14ac:dyDescent="0.25">
      <c r="A40" s="17" t="s">
        <v>58</v>
      </c>
      <c r="B40" s="25">
        <v>39578460</v>
      </c>
      <c r="C40" s="25">
        <v>119578460</v>
      </c>
      <c r="D40" s="15">
        <v>0</v>
      </c>
      <c r="E40" s="31">
        <v>3298205</v>
      </c>
      <c r="F40" s="31">
        <v>80000000</v>
      </c>
      <c r="G40" s="23">
        <v>9894615</v>
      </c>
      <c r="H40" s="7"/>
      <c r="I40" s="7"/>
      <c r="J40" s="7"/>
      <c r="K40" s="7"/>
      <c r="L40" s="7"/>
      <c r="M40" s="7"/>
      <c r="N40" s="7"/>
      <c r="O40" s="8"/>
      <c r="P40" s="29"/>
    </row>
    <row r="41" spans="1:16" s="33" customFormat="1" ht="14.45" customHeight="1" x14ac:dyDescent="0.25">
      <c r="A41" s="16" t="s">
        <v>48</v>
      </c>
      <c r="B41" s="26">
        <f>SUM(B42:B47)</f>
        <v>72237741</v>
      </c>
      <c r="C41" s="26">
        <f>SUM(C42:C48)</f>
        <v>77388315.150000006</v>
      </c>
      <c r="D41" s="26">
        <f t="shared" ref="D41:G41" si="10">SUM(D42:D47)</f>
        <v>0</v>
      </c>
      <c r="E41" s="26">
        <f t="shared" si="10"/>
        <v>430553.73000000004</v>
      </c>
      <c r="F41" s="26">
        <f t="shared" si="10"/>
        <v>5506395.0200000005</v>
      </c>
      <c r="G41" s="26">
        <f t="shared" si="10"/>
        <v>528868.6</v>
      </c>
      <c r="H41" s="26"/>
      <c r="I41" s="26"/>
      <c r="J41" s="26"/>
      <c r="K41" s="26"/>
      <c r="L41" s="26"/>
      <c r="M41" s="26"/>
      <c r="N41" s="26"/>
      <c r="O41" s="26"/>
      <c r="P41" s="26">
        <f t="shared" ref="P41" si="11">SUM(P42:P50)</f>
        <v>6465817.3500000006</v>
      </c>
    </row>
    <row r="42" spans="1:16" ht="14.25" customHeight="1" x14ac:dyDescent="0.25">
      <c r="A42" s="17" t="s">
        <v>49</v>
      </c>
      <c r="B42" s="25">
        <v>15049250</v>
      </c>
      <c r="C42" s="32">
        <v>32096291.809999999</v>
      </c>
      <c r="D42" s="15">
        <v>0</v>
      </c>
      <c r="E42" s="18">
        <v>343315.15</v>
      </c>
      <c r="F42" s="8">
        <v>5203162.55</v>
      </c>
      <c r="G42" s="18">
        <v>341322.41</v>
      </c>
      <c r="H42" s="18"/>
      <c r="I42" s="8"/>
      <c r="J42" s="18"/>
      <c r="K42" s="8"/>
      <c r="L42" s="8"/>
      <c r="M42" s="8"/>
      <c r="N42" s="8"/>
      <c r="O42" s="8"/>
      <c r="P42" s="29">
        <f t="shared" si="2"/>
        <v>5887800.1100000003</v>
      </c>
    </row>
    <row r="43" spans="1:16" ht="14.45" customHeight="1" x14ac:dyDescent="0.25">
      <c r="A43" s="17" t="s">
        <v>50</v>
      </c>
      <c r="B43" s="25">
        <v>860000</v>
      </c>
      <c r="C43" s="32">
        <v>2554100</v>
      </c>
      <c r="D43" s="15">
        <v>0</v>
      </c>
      <c r="E43" s="18">
        <v>49088</v>
      </c>
      <c r="F43" s="8">
        <v>291856.61</v>
      </c>
      <c r="G43" s="18">
        <v>0</v>
      </c>
      <c r="H43" s="18"/>
      <c r="I43" s="8"/>
      <c r="J43" s="19"/>
      <c r="K43" s="8"/>
      <c r="L43" s="8"/>
      <c r="M43" s="8"/>
      <c r="N43" s="8"/>
      <c r="O43" s="8"/>
      <c r="P43" s="29">
        <f t="shared" si="2"/>
        <v>340944.61</v>
      </c>
    </row>
    <row r="44" spans="1:16" ht="14.45" customHeight="1" x14ac:dyDescent="0.25">
      <c r="A44" s="17" t="s">
        <v>51</v>
      </c>
      <c r="B44" s="25">
        <v>0</v>
      </c>
      <c r="C44" s="32">
        <v>60341.99</v>
      </c>
      <c r="D44" s="15">
        <v>0</v>
      </c>
      <c r="E44" s="18">
        <v>38150.58</v>
      </c>
      <c r="F44" s="8">
        <v>0</v>
      </c>
      <c r="G44" s="18">
        <v>12862</v>
      </c>
      <c r="H44" s="8"/>
      <c r="I44" s="8"/>
      <c r="J44" s="19"/>
      <c r="K44" s="8"/>
      <c r="L44" s="8"/>
      <c r="M44" s="8"/>
      <c r="N44" s="8"/>
      <c r="O44" s="8"/>
      <c r="P44" s="29">
        <f t="shared" si="2"/>
        <v>51012.58</v>
      </c>
    </row>
    <row r="45" spans="1:16" ht="14.45" customHeight="1" x14ac:dyDescent="0.25">
      <c r="A45" s="17" t="s">
        <v>52</v>
      </c>
      <c r="B45" s="25">
        <v>51778491</v>
      </c>
      <c r="C45" s="32">
        <v>32238691</v>
      </c>
      <c r="D45" s="15">
        <v>0</v>
      </c>
      <c r="E45" s="18">
        <v>0</v>
      </c>
      <c r="F45" s="8">
        <v>0</v>
      </c>
      <c r="G45" s="18">
        <v>0</v>
      </c>
      <c r="H45" s="19"/>
      <c r="I45" s="8"/>
      <c r="J45" s="19"/>
      <c r="K45" s="8"/>
      <c r="L45" s="8"/>
      <c r="M45" s="8"/>
      <c r="N45" s="8"/>
      <c r="O45" s="8"/>
      <c r="P45" s="29">
        <f t="shared" si="2"/>
        <v>0</v>
      </c>
    </row>
    <row r="46" spans="1:16" ht="14.45" customHeight="1" x14ac:dyDescent="0.25">
      <c r="A46" s="17" t="s">
        <v>53</v>
      </c>
      <c r="B46" s="25">
        <v>4550000</v>
      </c>
      <c r="C46" s="32">
        <v>6635492.0099999998</v>
      </c>
      <c r="D46" s="15">
        <v>0</v>
      </c>
      <c r="E46" s="18">
        <v>0</v>
      </c>
      <c r="F46" s="8">
        <v>11375.86</v>
      </c>
      <c r="G46" s="18">
        <v>174684.19</v>
      </c>
      <c r="H46" s="19"/>
      <c r="I46" s="8"/>
      <c r="J46" s="19"/>
      <c r="K46" s="8"/>
      <c r="L46" s="8"/>
      <c r="M46" s="8"/>
      <c r="N46" s="8"/>
      <c r="O46" s="8"/>
      <c r="P46" s="29">
        <f t="shared" si="2"/>
        <v>186060.05</v>
      </c>
    </row>
    <row r="47" spans="1:16" x14ac:dyDescent="0.25">
      <c r="A47" s="17" t="s">
        <v>54</v>
      </c>
      <c r="B47" s="25">
        <v>0</v>
      </c>
      <c r="C47" s="32">
        <v>1548607.84</v>
      </c>
      <c r="D47" s="15">
        <v>0</v>
      </c>
      <c r="E47" s="18">
        <v>0</v>
      </c>
      <c r="F47" s="8">
        <v>0</v>
      </c>
      <c r="G47" s="18">
        <v>0</v>
      </c>
      <c r="H47" s="19"/>
      <c r="I47" s="8"/>
      <c r="J47" s="18"/>
      <c r="K47" s="8"/>
      <c r="L47" s="8"/>
      <c r="M47" s="8"/>
      <c r="N47" s="8"/>
      <c r="O47" s="8"/>
      <c r="P47" s="29">
        <f t="shared" si="2"/>
        <v>0</v>
      </c>
    </row>
    <row r="48" spans="1:16" x14ac:dyDescent="0.25">
      <c r="A48" s="17" t="s">
        <v>62</v>
      </c>
      <c r="B48" s="25"/>
      <c r="C48" s="32">
        <v>2254790.5</v>
      </c>
      <c r="D48" s="15"/>
      <c r="E48" s="18"/>
      <c r="F48" s="8"/>
      <c r="G48" s="18"/>
      <c r="H48" s="19"/>
      <c r="I48" s="8"/>
      <c r="J48" s="18"/>
      <c r="K48" s="8"/>
      <c r="L48" s="8"/>
      <c r="M48" s="8"/>
      <c r="N48" s="8"/>
      <c r="O48" s="8"/>
      <c r="P48" s="29"/>
    </row>
    <row r="49" spans="1:16" s="33" customFormat="1" x14ac:dyDescent="0.25">
      <c r="A49" s="38" t="s">
        <v>59</v>
      </c>
      <c r="B49" s="26">
        <f>SUM(B50)</f>
        <v>2884525</v>
      </c>
      <c r="C49" s="26">
        <f t="shared" ref="C49:G49" si="12">SUM(C50)</f>
        <v>2884525</v>
      </c>
      <c r="D49" s="26">
        <f t="shared" si="12"/>
        <v>0</v>
      </c>
      <c r="E49" s="26">
        <f t="shared" si="12"/>
        <v>0</v>
      </c>
      <c r="F49" s="26">
        <f t="shared" si="12"/>
        <v>0</v>
      </c>
      <c r="G49" s="26">
        <f t="shared" si="12"/>
        <v>0</v>
      </c>
      <c r="H49" s="40"/>
      <c r="I49" s="39"/>
      <c r="J49" s="37"/>
      <c r="K49" s="39"/>
      <c r="L49" s="39"/>
      <c r="M49" s="39"/>
      <c r="N49" s="39"/>
      <c r="O49" s="39"/>
      <c r="P49" s="37"/>
    </row>
    <row r="50" spans="1:16" ht="14.45" customHeight="1" x14ac:dyDescent="0.25">
      <c r="A50" s="17" t="s">
        <v>60</v>
      </c>
      <c r="B50" s="25">
        <v>2884525</v>
      </c>
      <c r="C50" s="32">
        <v>2884525</v>
      </c>
      <c r="D50" s="15">
        <v>0</v>
      </c>
      <c r="E50" s="18">
        <v>0</v>
      </c>
      <c r="F50" s="8">
        <v>0</v>
      </c>
      <c r="G50" s="18">
        <v>0</v>
      </c>
      <c r="H50" s="19"/>
      <c r="I50" s="8"/>
      <c r="J50" s="19"/>
      <c r="K50" s="8"/>
      <c r="L50" s="8"/>
      <c r="M50" s="8"/>
      <c r="N50" s="8"/>
      <c r="O50" s="8"/>
      <c r="P50" s="29"/>
    </row>
    <row r="51" spans="1:16" s="4" customFormat="1" ht="14.45" customHeight="1" x14ac:dyDescent="0.25">
      <c r="A51" s="9" t="s">
        <v>0</v>
      </c>
      <c r="B51" s="10">
        <f>B12+B17+B27+B35+B39+B41+B49</f>
        <v>2838762408</v>
      </c>
      <c r="C51" s="10">
        <f>C12+C17+C27+C35+C39+C41+C49</f>
        <v>2864033902.6300001</v>
      </c>
      <c r="D51" s="10">
        <f t="shared" ref="D51:H51" si="13">D12+D17+D27+D35+D39+D41+D49</f>
        <v>144979158.31999999</v>
      </c>
      <c r="E51" s="10">
        <f t="shared" si="13"/>
        <v>188392077.21000001</v>
      </c>
      <c r="F51" s="10">
        <f t="shared" si="13"/>
        <v>321126080.67999995</v>
      </c>
      <c r="G51" s="10">
        <f t="shared" si="13"/>
        <v>179568271.00999999</v>
      </c>
      <c r="H51" s="10">
        <f t="shared" si="13"/>
        <v>0</v>
      </c>
      <c r="I51" s="10">
        <f>I12+I17+I27+I35+I41</f>
        <v>0</v>
      </c>
      <c r="J51" s="10">
        <f>J12+J17+J27+J35+J41</f>
        <v>0</v>
      </c>
      <c r="K51" s="10">
        <f>K12+K17+K27+K35+K41</f>
        <v>0</v>
      </c>
      <c r="L51" s="10">
        <f>L12+L17+L27+L35+L41</f>
        <v>0</v>
      </c>
      <c r="M51" s="10">
        <f t="shared" ref="M51:O51" si="14">M12+M17+M27+M35+M41</f>
        <v>0</v>
      </c>
      <c r="N51" s="10">
        <f t="shared" si="14"/>
        <v>0</v>
      </c>
      <c r="O51" s="10">
        <f t="shared" si="14"/>
        <v>0</v>
      </c>
      <c r="P51" s="13">
        <f t="shared" ref="P51" si="15">SUM(D51:O51)</f>
        <v>834065587.21999991</v>
      </c>
    </row>
    <row r="52" spans="1:16" x14ac:dyDescent="0.25">
      <c r="B52" s="5"/>
      <c r="C52" s="2"/>
    </row>
    <row r="53" spans="1:16" x14ac:dyDescent="0.25">
      <c r="B53" s="5"/>
      <c r="C53" s="2"/>
    </row>
    <row r="54" spans="1:16" ht="24.75" customHeight="1" x14ac:dyDescent="0.25">
      <c r="A54" s="42"/>
      <c r="B54" s="42"/>
      <c r="C54" s="42"/>
      <c r="D54" s="42"/>
      <c r="E54" s="42"/>
      <c r="F54" s="42"/>
      <c r="G54" s="42"/>
    </row>
    <row r="55" spans="1:16" ht="22.5" customHeight="1" x14ac:dyDescent="0.25">
      <c r="A55" s="41"/>
      <c r="B55" s="41"/>
      <c r="C55" s="41"/>
      <c r="D55" s="41"/>
      <c r="E55" s="41"/>
      <c r="F55" s="41"/>
      <c r="G55" s="41"/>
      <c r="H55" s="41"/>
      <c r="I55" s="41"/>
    </row>
    <row r="56" spans="1:16" ht="33.75" customHeight="1" x14ac:dyDescent="0.25">
      <c r="D56" s="49"/>
      <c r="E56" s="49"/>
      <c r="F56" s="49"/>
    </row>
    <row r="61" spans="1:16" x14ac:dyDescent="0.25">
      <c r="A61" s="41" t="s">
        <v>17</v>
      </c>
      <c r="B61" s="41"/>
      <c r="C61" s="41"/>
      <c r="D61" s="41"/>
      <c r="E61" s="41"/>
      <c r="F61" s="41"/>
      <c r="G61" s="41"/>
    </row>
    <row r="62" spans="1:16" ht="23.25" customHeight="1" x14ac:dyDescent="0.25">
      <c r="A62" s="42" t="s">
        <v>18</v>
      </c>
      <c r="B62" s="42"/>
      <c r="C62" s="42"/>
      <c r="D62" s="42"/>
      <c r="E62" s="42"/>
      <c r="F62" s="42"/>
      <c r="G62" s="42"/>
    </row>
    <row r="63" spans="1:16" ht="29.25" customHeight="1" x14ac:dyDescent="0.25">
      <c r="A63" s="41" t="s">
        <v>19</v>
      </c>
      <c r="B63" s="41"/>
      <c r="C63" s="41"/>
      <c r="D63" s="41"/>
      <c r="E63" s="41"/>
      <c r="F63" s="41"/>
      <c r="G63" s="41"/>
      <c r="H63" s="41"/>
      <c r="I63" s="41"/>
    </row>
  </sheetData>
  <mergeCells count="13">
    <mergeCell ref="A61:G61"/>
    <mergeCell ref="A62:G62"/>
    <mergeCell ref="A63:I63"/>
    <mergeCell ref="A6:P6"/>
    <mergeCell ref="A9:A10"/>
    <mergeCell ref="B9:B10"/>
    <mergeCell ref="C9:C10"/>
    <mergeCell ref="A7:P7"/>
    <mergeCell ref="A8:P8"/>
    <mergeCell ref="D9:P9"/>
    <mergeCell ref="A54:G54"/>
    <mergeCell ref="A55:I55"/>
    <mergeCell ref="D56:F56"/>
  </mergeCells>
  <printOptions horizontalCentered="1"/>
  <pageMargins left="0" right="0" top="0.59055118110236227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2024-05-09T14:21:19Z</cp:lastPrinted>
  <dcterms:created xsi:type="dcterms:W3CDTF">2021-07-29T18:58:50Z</dcterms:created>
  <dcterms:modified xsi:type="dcterms:W3CDTF">2024-05-09T16:25:02Z</dcterms:modified>
</cp:coreProperties>
</file>